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udget" sheetId="1" r:id="rId4"/>
    <sheet state="visible" name="Mgmt Fee" sheetId="2" r:id="rId5"/>
    <sheet state="visible" name="Balance Sheet" sheetId="3" r:id="rId6"/>
    <sheet state="visible" name="Lawn Care Quote" sheetId="4" r:id="rId7"/>
    <sheet state="visible" name="Insurance" sheetId="5" r:id="rId8"/>
    <sheet state="visible" name="Irrigation" sheetId="6" r:id="rId9"/>
    <sheet state="visible" name="Other Expenses" sheetId="7" r:id="rId10"/>
  </sheets>
  <definedNames/>
  <calcPr/>
</workbook>
</file>

<file path=xl/sharedStrings.xml><?xml version="1.0" encoding="utf-8"?>
<sst xmlns="http://schemas.openxmlformats.org/spreadsheetml/2006/main" count="77" uniqueCount="73">
  <si>
    <t>STONECROFT HOA #053540</t>
  </si>
  <si>
    <t>2023 APPROVED BUDGET</t>
  </si>
  <si>
    <t>JANUARY 1, 2023 - DECEMBER 31, 2023</t>
  </si>
  <si>
    <t>2023 Expenses</t>
  </si>
  <si>
    <t>Budget</t>
  </si>
  <si>
    <t>Actual/Forecast</t>
  </si>
  <si>
    <t>Lawn Service</t>
  </si>
  <si>
    <t>OPERATING</t>
  </si>
  <si>
    <t>Management Fees</t>
  </si>
  <si>
    <t>Approved Budget</t>
  </si>
  <si>
    <t>Insurance</t>
  </si>
  <si>
    <t>Assessments</t>
  </si>
  <si>
    <t>146 homes x $330 per year</t>
  </si>
  <si>
    <t>Electricity</t>
  </si>
  <si>
    <t>Late Fees</t>
  </si>
  <si>
    <t>Tree Trimming</t>
  </si>
  <si>
    <t>Closing Fees</t>
  </si>
  <si>
    <t>Water/Irrigation Maint</t>
  </si>
  <si>
    <t>Interest</t>
  </si>
  <si>
    <t>Other (Taxes &amp; Legal)</t>
  </si>
  <si>
    <t>Miscellaneous</t>
  </si>
  <si>
    <t>3 homes that prepiad in 2022</t>
  </si>
  <si>
    <t>Reserves</t>
  </si>
  <si>
    <t>TOTAL  INCOME</t>
  </si>
  <si>
    <t>Total</t>
  </si>
  <si>
    <t>GROUNDS MAINTENANCE</t>
  </si>
  <si>
    <t>Common Ground Maint</t>
  </si>
  <si>
    <t>Quote of $16K for lawn care &amp; $3K for fertilization</t>
  </si>
  <si>
    <t>Additional Landscape</t>
  </si>
  <si>
    <t>Addtl bushes and trees to plant</t>
  </si>
  <si>
    <t>Irrigation Maint/Repair</t>
  </si>
  <si>
    <t>Start-up, backflow test, Shut-down</t>
  </si>
  <si>
    <t>Water</t>
  </si>
  <si>
    <t>Missouri American</t>
  </si>
  <si>
    <t>Tree Trim &amp; Removal</t>
  </si>
  <si>
    <t>Misc. tree removal</t>
  </si>
  <si>
    <t>Guard Shack Maint/Repair</t>
  </si>
  <si>
    <t>Paint and replace trim on shack</t>
  </si>
  <si>
    <t>Sign maintenance and signage</t>
  </si>
  <si>
    <t>Notice of HOA meeting</t>
  </si>
  <si>
    <t>Fence Repair</t>
  </si>
  <si>
    <t>Spray fence with cleaner and scrub</t>
  </si>
  <si>
    <t>$400 @ 12 mos</t>
  </si>
  <si>
    <t>Management Fee</t>
  </si>
  <si>
    <t>$604 @ 12 mos</t>
  </si>
  <si>
    <t>Postage</t>
  </si>
  <si>
    <t>HOA assessments and Annual letter</t>
  </si>
  <si>
    <t>Copies, Printing &amp; Supplies</t>
  </si>
  <si>
    <t>Tax Preparation</t>
  </si>
  <si>
    <t>Tax filing</t>
  </si>
  <si>
    <t>Legal</t>
  </si>
  <si>
    <t>Bank Charges</t>
  </si>
  <si>
    <t>Increase of 10% from 2022</t>
  </si>
  <si>
    <t>TOTAL</t>
  </si>
  <si>
    <t>Contribution to Reserves</t>
  </si>
  <si>
    <t>VARIANCE</t>
  </si>
  <si>
    <t>Due Date:  December 31, 2022</t>
  </si>
  <si>
    <t>9% interest will be charged if received after January 31, 2023</t>
  </si>
  <si>
    <t>STONECROFT HOA</t>
  </si>
  <si>
    <t>CURRENT AR SHEET</t>
  </si>
  <si>
    <t>ACCOUNT #</t>
  </si>
  <si>
    <t>NAME</t>
  </si>
  <si>
    <t>PAST DUE</t>
  </si>
  <si>
    <t>LEGAL</t>
  </si>
  <si>
    <t>WATTERS</t>
  </si>
  <si>
    <t>ITL,</t>
  </si>
  <si>
    <t>BALANCE SHEET</t>
  </si>
  <si>
    <t>AS OF 09/17/2020</t>
  </si>
  <si>
    <t>UNION BANK - CHECKING</t>
  </si>
  <si>
    <t>IBERIA BANK - MONEY MARKET</t>
  </si>
  <si>
    <t>Irrigation $200</t>
  </si>
  <si>
    <t>Water $700</t>
  </si>
  <si>
    <t>Electric - $5000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</si>
</sst>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;(#,##0)"/>
    <numFmt numFmtId="165" formatCode="&quot;$&quot;#,##0.00"/>
    <numFmt numFmtId="166" formatCode="&quot;$&quot;#,##0.00_);[Red]\(&quot;$&quot;#,##0.00\)"/>
  </numFmts>
  <fonts count="15">
    <font>
      <sz val="11.0"/>
      <color theme="1"/>
      <name val="Calibri"/>
      <scheme val="minor"/>
    </font>
    <font>
      <b/>
      <sz val="11.0"/>
      <color rgb="FF000000"/>
      <name val="Arial"/>
    </font>
    <font>
      <sz val="11.0"/>
      <color rgb="FF000000"/>
      <name val="Arial"/>
    </font>
    <font>
      <b/>
      <color theme="1"/>
      <name val="Calibri"/>
      <scheme val="minor"/>
    </font>
    <font>
      <color theme="1"/>
      <name val="Calibri"/>
      <scheme val="minor"/>
    </font>
    <font>
      <b/>
      <sz val="11.0"/>
      <color theme="1"/>
      <name val="Arial"/>
    </font>
    <font>
      <b/>
      <u/>
      <sz val="11.0"/>
      <color theme="1"/>
      <name val="Arial"/>
    </font>
    <font>
      <color theme="1"/>
      <name val="&quot;lucida bright&quot;"/>
    </font>
    <font>
      <color theme="1"/>
      <name val="Arial"/>
    </font>
    <font>
      <sz val="11.0"/>
      <color theme="1"/>
      <name val="Calibri"/>
    </font>
    <font>
      <b/>
      <color theme="1"/>
      <name val="&quot;lucida bright&quot;"/>
    </font>
    <font>
      <sz val="11.0"/>
      <color rgb="FF000000"/>
      <name val="Lucida bright"/>
    </font>
    <font>
      <b/>
      <sz val="12.0"/>
      <color theme="1"/>
      <name val="Lucida bright"/>
    </font>
    <font>
      <sz val="12.0"/>
      <color theme="1"/>
      <name val="Lucida bright"/>
    </font>
    <font>
      <b/>
      <sz val="11.0"/>
      <color theme="1"/>
      <name val="Calibri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7E6E6"/>
        <bgColor rgb="FFE7E6E6"/>
      </patternFill>
    </fill>
  </fills>
  <borders count="1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/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6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readingOrder="0"/>
    </xf>
    <xf borderId="1" fillId="2" fontId="3" numFmtId="0" xfId="0" applyAlignment="1" applyBorder="1" applyFill="1" applyFont="1">
      <alignment readingOrder="0"/>
    </xf>
    <xf borderId="2" fillId="2" fontId="3" numFmtId="0" xfId="0" applyAlignment="1" applyBorder="1" applyFont="1">
      <alignment readingOrder="0"/>
    </xf>
    <xf borderId="3" fillId="2" fontId="3" numFmtId="0" xfId="0" applyAlignment="1" applyBorder="1" applyFont="1">
      <alignment readingOrder="0"/>
    </xf>
    <xf borderId="4" fillId="2" fontId="4" numFmtId="0" xfId="0" applyAlignment="1" applyBorder="1" applyFont="1">
      <alignment readingOrder="0"/>
    </xf>
    <xf borderId="0" fillId="2" fontId="4" numFmtId="164" xfId="0" applyAlignment="1" applyFont="1" applyNumberFormat="1">
      <alignment readingOrder="0"/>
    </xf>
    <xf borderId="5" fillId="2" fontId="4" numFmtId="164" xfId="0" applyAlignment="1" applyBorder="1" applyFont="1" applyNumberFormat="1">
      <alignment readingOrder="0"/>
    </xf>
    <xf borderId="6" fillId="0" fontId="1" numFmtId="0" xfId="0" applyBorder="1" applyFont="1"/>
    <xf borderId="7" fillId="0" fontId="5" numFmtId="0" xfId="0" applyBorder="1" applyFont="1"/>
    <xf borderId="8" fillId="0" fontId="1" numFmtId="0" xfId="0" applyAlignment="1" applyBorder="1" applyFont="1">
      <alignment horizontal="center" readingOrder="0" shrinkToFit="0" wrapText="1"/>
    </xf>
    <xf borderId="9" fillId="0" fontId="2" numFmtId="0" xfId="0" applyBorder="1" applyFont="1"/>
    <xf borderId="10" fillId="0" fontId="1" numFmtId="0" xfId="0" applyBorder="1" applyFont="1"/>
    <xf borderId="11" fillId="0" fontId="6" numFmtId="0" xfId="0" applyBorder="1" applyFont="1"/>
    <xf borderId="12" fillId="0" fontId="5" numFmtId="0" xfId="0" applyAlignment="1" applyBorder="1" applyFont="1">
      <alignment horizontal="center" shrinkToFit="0" wrapText="1"/>
    </xf>
    <xf borderId="13" fillId="0" fontId="2" numFmtId="0" xfId="0" applyBorder="1" applyFont="1"/>
    <xf borderId="14" fillId="0" fontId="7" numFmtId="0" xfId="0" applyAlignment="1" applyBorder="1" applyFont="1">
      <alignment vertical="bottom"/>
    </xf>
    <xf borderId="0" fillId="0" fontId="7" numFmtId="165" xfId="0" applyAlignment="1" applyFont="1" applyNumberFormat="1">
      <alignment horizontal="right" vertical="bottom"/>
    </xf>
    <xf borderId="15" fillId="0" fontId="2" numFmtId="0" xfId="0" applyAlignment="1" applyBorder="1" applyFont="1">
      <alignment readingOrder="0"/>
    </xf>
    <xf borderId="14" fillId="0" fontId="7" numFmtId="165" xfId="0" applyAlignment="1" applyBorder="1" applyFont="1" applyNumberFormat="1">
      <alignment horizontal="right" vertical="bottom"/>
    </xf>
    <xf borderId="15" fillId="0" fontId="2" numFmtId="0" xfId="0" applyBorder="1" applyFont="1"/>
    <xf borderId="14" fillId="0" fontId="7" numFmtId="0" xfId="0" applyAlignment="1" applyBorder="1" applyFont="1">
      <alignment readingOrder="0" vertical="bottom"/>
    </xf>
    <xf borderId="14" fillId="0" fontId="8" numFmtId="165" xfId="0" applyAlignment="1" applyBorder="1" applyFont="1" applyNumberFormat="1">
      <alignment horizontal="right" readingOrder="0" vertical="bottom"/>
    </xf>
    <xf borderId="14" fillId="0" fontId="9" numFmtId="0" xfId="0" applyAlignment="1" applyBorder="1" applyFont="1">
      <alignment vertical="bottom"/>
    </xf>
    <xf borderId="14" fillId="0" fontId="10" numFmtId="0" xfId="0" applyAlignment="1" applyBorder="1" applyFont="1">
      <alignment vertical="bottom"/>
    </xf>
    <xf borderId="1" fillId="2" fontId="4" numFmtId="0" xfId="0" applyAlignment="1" applyBorder="1" applyFont="1">
      <alignment readingOrder="0"/>
    </xf>
    <xf borderId="2" fillId="2" fontId="4" numFmtId="164" xfId="0" applyAlignment="1" applyBorder="1" applyFont="1" applyNumberFormat="1">
      <alignment readingOrder="0"/>
    </xf>
    <xf borderId="3" fillId="2" fontId="4" numFmtId="164" xfId="0" applyBorder="1" applyFont="1" applyNumberFormat="1"/>
    <xf borderId="14" fillId="0" fontId="9" numFmtId="165" xfId="0" applyAlignment="1" applyBorder="1" applyFont="1" applyNumberFormat="1">
      <alignment vertical="bottom"/>
    </xf>
    <xf borderId="14" fillId="3" fontId="7" numFmtId="0" xfId="0" applyAlignment="1" applyBorder="1" applyFill="1" applyFont="1">
      <alignment vertical="bottom"/>
    </xf>
    <xf borderId="15" fillId="4" fontId="2" numFmtId="0" xfId="0" applyAlignment="1" applyBorder="1" applyFill="1" applyFont="1">
      <alignment readingOrder="0"/>
    </xf>
    <xf borderId="0" fillId="0" fontId="4" numFmtId="164" xfId="0" applyFont="1" applyNumberFormat="1"/>
    <xf borderId="14" fillId="3" fontId="8" numFmtId="0" xfId="0" applyAlignment="1" applyBorder="1" applyFont="1">
      <alignment readingOrder="0" vertical="bottom"/>
    </xf>
    <xf borderId="15" fillId="4" fontId="2" numFmtId="0" xfId="0" applyBorder="1" applyFont="1"/>
    <xf borderId="14" fillId="3" fontId="10" numFmtId="0" xfId="0" applyAlignment="1" applyBorder="1" applyFont="1">
      <alignment horizontal="right" vertical="bottom"/>
    </xf>
    <xf borderId="14" fillId="0" fontId="10" numFmtId="165" xfId="0" applyAlignment="1" applyBorder="1" applyFont="1" applyNumberFormat="1">
      <alignment horizontal="right" vertical="bottom"/>
    </xf>
    <xf borderId="15" fillId="4" fontId="2" numFmtId="0" xfId="0" applyAlignment="1" applyBorder="1" applyFont="1">
      <alignment horizontal="center"/>
    </xf>
    <xf borderId="14" fillId="3" fontId="8" numFmtId="0" xfId="0" applyAlignment="1" applyBorder="1" applyFont="1">
      <alignment readingOrder="0" shrinkToFit="0" vertical="bottom" wrapText="0"/>
    </xf>
    <xf borderId="14" fillId="3" fontId="9" numFmtId="0" xfId="0" applyAlignment="1" applyBorder="1" applyFont="1">
      <alignment vertical="bottom"/>
    </xf>
    <xf borderId="0" fillId="0" fontId="0" numFmtId="0" xfId="0" applyFont="1"/>
    <xf borderId="14" fillId="0" fontId="7" numFmtId="0" xfId="0" applyAlignment="1" applyBorder="1" applyFont="1">
      <alignment readingOrder="0" shrinkToFit="0" vertical="bottom" wrapText="0"/>
    </xf>
    <xf borderId="16" fillId="4" fontId="11" numFmtId="0" xfId="0" applyBorder="1" applyFont="1"/>
    <xf borderId="0" fillId="0" fontId="12" numFmtId="0" xfId="0" applyFont="1"/>
    <xf borderId="0" fillId="0" fontId="13" numFmtId="0" xfId="0" applyFont="1"/>
    <xf borderId="0" fillId="0" fontId="12" numFmtId="14" xfId="0" applyFont="1" applyNumberFormat="1"/>
    <xf borderId="14" fillId="5" fontId="14" numFmtId="0" xfId="0" applyAlignment="1" applyBorder="1" applyFill="1" applyFont="1">
      <alignment horizontal="center"/>
    </xf>
    <xf borderId="0" fillId="0" fontId="14" numFmtId="0" xfId="0" applyAlignment="1" applyFont="1">
      <alignment horizontal="center"/>
    </xf>
    <xf borderId="14" fillId="0" fontId="0" numFmtId="0" xfId="0" applyAlignment="1" applyBorder="1" applyFont="1">
      <alignment horizontal="center"/>
    </xf>
    <xf borderId="14" fillId="0" fontId="0" numFmtId="0" xfId="0" applyBorder="1" applyFont="1"/>
    <xf borderId="14" fillId="0" fontId="0" numFmtId="165" xfId="0" applyBorder="1" applyFont="1" applyNumberFormat="1"/>
    <xf borderId="0" fillId="0" fontId="0" numFmtId="165" xfId="0" applyFont="1" applyNumberFormat="1"/>
    <xf borderId="1" fillId="0" fontId="0" numFmtId="0" xfId="0" applyBorder="1" applyFont="1"/>
    <xf borderId="2" fillId="0" fontId="0" numFmtId="0" xfId="0" applyBorder="1" applyFont="1"/>
    <xf borderId="14" fillId="0" fontId="0" numFmtId="166" xfId="0" applyBorder="1" applyFont="1" applyNumberFormat="1"/>
    <xf borderId="12" fillId="0" fontId="0" numFmtId="0" xfId="0" applyBorder="1" applyFont="1"/>
    <xf borderId="17" fillId="0" fontId="0" numFmtId="0" xfId="0" applyBorder="1" applyFont="1"/>
    <xf borderId="11" fillId="0" fontId="0" numFmtId="166" xfId="0" applyBorder="1" applyFont="1" applyNumberFormat="1"/>
    <xf borderId="14" fillId="0" fontId="14" numFmtId="0" xfId="0" applyBorder="1" applyFont="1"/>
    <xf borderId="14" fillId="0" fontId="14" numFmtId="166" xfId="0" applyBorder="1" applyFont="1" applyNumberFormat="1"/>
    <xf borderId="0" fillId="0" fontId="14" numFmtId="0" xfId="0" applyFont="1"/>
    <xf borderId="0" fillId="0" fontId="4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Arial black"/>
              </a:defRPr>
            </a:pPr>
            <a:r>
              <a:rPr b="0">
                <a:solidFill>
                  <a:srgbClr val="000000"/>
                </a:solidFill>
                <a:latin typeface="Arial black"/>
              </a:rPr>
              <a:t>2023 Budget Variance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Budget!$H$3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Budget!$G$4:$G$11</c:f>
            </c:strRef>
          </c:cat>
          <c:val>
            <c:numRef>
              <c:f>Budget!$H$4:$H$11</c:f>
              <c:numCache/>
            </c:numRef>
          </c:val>
        </c:ser>
        <c:ser>
          <c:idx val="1"/>
          <c:order val="1"/>
          <c:tx>
            <c:strRef>
              <c:f>Budget!$I$3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Budget!$G$4:$G$11</c:f>
            </c:strRef>
          </c:cat>
          <c:val>
            <c:numRef>
              <c:f>Budget!$I$4:$I$11</c:f>
              <c:numCache/>
            </c:numRef>
          </c:val>
        </c:ser>
        <c:axId val="231169729"/>
        <c:axId val="1569244148"/>
      </c:barChart>
      <c:catAx>
        <c:axId val="2311697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2023 Budget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69244148"/>
      </c:catAx>
      <c:valAx>
        <c:axId val="15692441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3116972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CFE2F3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333375</xdr:colOff>
      <xdr:row>13</xdr:row>
      <xdr:rowOff>19050</xdr:rowOff>
    </xdr:from>
    <xdr:ext cx="4581525" cy="450532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0</xdr:row>
      <xdr:rowOff>161925</xdr:rowOff>
    </xdr:from>
    <xdr:ext cx="8067675" cy="69913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1</xdr:row>
      <xdr:rowOff>19050</xdr:rowOff>
    </xdr:from>
    <xdr:ext cx="5905500" cy="63912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1</xdr:row>
      <xdr:rowOff>19050</xdr:rowOff>
    </xdr:from>
    <xdr:ext cx="5791200" cy="639127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419100</xdr:colOff>
      <xdr:row>1</xdr:row>
      <xdr:rowOff>9525</xdr:rowOff>
    </xdr:from>
    <xdr:ext cx="5762625" cy="7153275"/>
    <xdr:pic>
      <xdr:nvPicPr>
        <xdr:cNvPr id="0" name="image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438150</xdr:colOff>
      <xdr:row>2</xdr:row>
      <xdr:rowOff>66675</xdr:rowOff>
    </xdr:from>
    <xdr:ext cx="8372475" cy="55340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219075</xdr:colOff>
      <xdr:row>0</xdr:row>
      <xdr:rowOff>161925</xdr:rowOff>
    </xdr:from>
    <xdr:ext cx="9134475" cy="9086850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71"/>
    <col customWidth="1" min="2" max="2" width="31.86"/>
    <col customWidth="1" min="3" max="3" width="18.14"/>
    <col customWidth="1" min="4" max="4" width="52.0"/>
    <col customWidth="1" min="5" max="6" width="8.71"/>
    <col customWidth="1" min="7" max="7" width="20.71"/>
    <col customWidth="1" min="8" max="8" width="8.71"/>
    <col customWidth="1" min="9" max="9" width="16.14"/>
    <col customWidth="1" min="10" max="24" width="8.71"/>
  </cols>
  <sheetData>
    <row r="1" ht="14.25" customHeight="1">
      <c r="A1" s="1" t="s">
        <v>0</v>
      </c>
      <c r="B1" s="1"/>
      <c r="C1" s="2"/>
      <c r="D1" s="2"/>
    </row>
    <row r="2" ht="14.25" customHeight="1">
      <c r="A2" s="3" t="s">
        <v>1</v>
      </c>
      <c r="B2" s="1"/>
      <c r="C2" s="2"/>
      <c r="D2" s="2"/>
    </row>
    <row r="3" ht="14.25" customHeight="1">
      <c r="A3" s="3" t="s">
        <v>2</v>
      </c>
      <c r="B3" s="1"/>
      <c r="C3" s="2"/>
      <c r="D3" s="2"/>
      <c r="G3" s="4" t="s">
        <v>3</v>
      </c>
      <c r="H3" s="5" t="s">
        <v>4</v>
      </c>
      <c r="I3" s="6" t="s">
        <v>5</v>
      </c>
    </row>
    <row r="4" ht="14.25" customHeight="1">
      <c r="A4" s="1"/>
      <c r="B4" s="1"/>
      <c r="C4" s="2"/>
      <c r="D4" s="2"/>
      <c r="G4" s="7" t="s">
        <v>6</v>
      </c>
      <c r="H4" s="8">
        <f>C15+C16</f>
        <v>24000</v>
      </c>
      <c r="I4" s="9">
        <v>0.0</v>
      </c>
    </row>
    <row r="5" ht="14.25" customHeight="1">
      <c r="A5" s="10"/>
      <c r="B5" s="11" t="s">
        <v>7</v>
      </c>
      <c r="C5" s="12">
        <v>2023.0</v>
      </c>
      <c r="D5" s="13"/>
      <c r="G5" s="7" t="s">
        <v>8</v>
      </c>
      <c r="H5" s="8">
        <f>C24</f>
        <v>7248</v>
      </c>
      <c r="I5" s="9">
        <v>0.0</v>
      </c>
    </row>
    <row r="6" ht="14.25" customHeight="1">
      <c r="A6" s="14"/>
      <c r="B6" s="15"/>
      <c r="C6" s="16" t="s">
        <v>9</v>
      </c>
      <c r="D6" s="17"/>
      <c r="G6" s="7" t="s">
        <v>10</v>
      </c>
      <c r="H6" s="8">
        <f>C30</f>
        <v>3750</v>
      </c>
      <c r="I6" s="9">
        <v>0.0</v>
      </c>
    </row>
    <row r="7" ht="14.25" customHeight="1">
      <c r="A7" s="18">
        <v>4020.0</v>
      </c>
      <c r="B7" s="18" t="s">
        <v>11</v>
      </c>
      <c r="C7" s="19">
        <f>330*146</f>
        <v>48180</v>
      </c>
      <c r="D7" s="20" t="s">
        <v>12</v>
      </c>
      <c r="G7" s="7" t="s">
        <v>13</v>
      </c>
      <c r="H7" s="8">
        <f>C23</f>
        <v>4800</v>
      </c>
      <c r="I7" s="9">
        <v>0.0</v>
      </c>
    </row>
    <row r="8" ht="14.25" customHeight="1">
      <c r="A8" s="18">
        <v>4060.0</v>
      </c>
      <c r="B8" s="18" t="s">
        <v>14</v>
      </c>
      <c r="C8" s="21">
        <v>0.0</v>
      </c>
      <c r="D8" s="22"/>
      <c r="G8" s="7" t="s">
        <v>15</v>
      </c>
      <c r="H8" s="8">
        <f>C19</f>
        <v>3000</v>
      </c>
      <c r="I8" s="9">
        <v>0.0</v>
      </c>
    </row>
    <row r="9" ht="14.25" customHeight="1">
      <c r="A9" s="18">
        <v>4080.0</v>
      </c>
      <c r="B9" s="18" t="s">
        <v>16</v>
      </c>
      <c r="C9" s="21">
        <v>0.0</v>
      </c>
      <c r="D9" s="22"/>
      <c r="G9" s="7" t="s">
        <v>17</v>
      </c>
      <c r="H9" s="8">
        <f>C17+C18</f>
        <v>950</v>
      </c>
      <c r="I9" s="9">
        <v>0.0</v>
      </c>
    </row>
    <row r="10" ht="14.25" customHeight="1">
      <c r="A10" s="18">
        <v>4100.0</v>
      </c>
      <c r="B10" s="23" t="s">
        <v>18</v>
      </c>
      <c r="C10" s="21">
        <v>0.0</v>
      </c>
      <c r="D10" s="22"/>
      <c r="G10" s="7" t="s">
        <v>19</v>
      </c>
      <c r="H10" s="8">
        <f>C20+C21+C22+C25+C26+C27+C28+C29</f>
        <v>2140</v>
      </c>
      <c r="I10" s="9">
        <v>0.0</v>
      </c>
    </row>
    <row r="11" ht="14.25" customHeight="1">
      <c r="A11" s="18">
        <v>4120.0</v>
      </c>
      <c r="B11" s="18" t="s">
        <v>20</v>
      </c>
      <c r="C11" s="24">
        <f>-3*330</f>
        <v>-990</v>
      </c>
      <c r="D11" s="20" t="s">
        <v>21</v>
      </c>
      <c r="G11" s="7" t="s">
        <v>22</v>
      </c>
      <c r="H11" s="8">
        <f>C32</f>
        <v>1302</v>
      </c>
      <c r="I11" s="9">
        <v>0.0</v>
      </c>
    </row>
    <row r="12" ht="14.25" customHeight="1">
      <c r="A12" s="25"/>
      <c r="B12" s="26" t="s">
        <v>23</v>
      </c>
      <c r="C12" s="21">
        <f>SUM(C7:C11)</f>
        <v>47190</v>
      </c>
      <c r="D12" s="22"/>
      <c r="G12" s="27" t="s">
        <v>24</v>
      </c>
      <c r="H12" s="28">
        <f t="shared" ref="H12:I12" si="1">SUM(H4:H11)</f>
        <v>47190</v>
      </c>
      <c r="I12" s="29">
        <f t="shared" si="1"/>
        <v>0</v>
      </c>
    </row>
    <row r="13" ht="14.25" customHeight="1">
      <c r="A13" s="25"/>
      <c r="B13" s="25"/>
      <c r="C13" s="30"/>
      <c r="D13" s="22"/>
    </row>
    <row r="14" ht="14.25" customHeight="1">
      <c r="A14" s="25"/>
      <c r="B14" s="26" t="s">
        <v>25</v>
      </c>
      <c r="C14" s="30"/>
      <c r="D14" s="22"/>
    </row>
    <row r="15" ht="14.25" customHeight="1">
      <c r="A15" s="31">
        <v>6040.0</v>
      </c>
      <c r="B15" s="31" t="s">
        <v>26</v>
      </c>
      <c r="C15" s="24">
        <v>19000.0</v>
      </c>
      <c r="D15" s="32" t="s">
        <v>27</v>
      </c>
      <c r="H15" s="33"/>
    </row>
    <row r="16" ht="14.25" customHeight="1">
      <c r="A16" s="31">
        <v>6045.0</v>
      </c>
      <c r="B16" s="31" t="s">
        <v>28</v>
      </c>
      <c r="C16" s="24">
        <v>5000.0</v>
      </c>
      <c r="D16" s="32" t="s">
        <v>29</v>
      </c>
    </row>
    <row r="17" ht="14.25" customHeight="1">
      <c r="A17" s="31">
        <v>6120.0</v>
      </c>
      <c r="B17" s="31" t="s">
        <v>30</v>
      </c>
      <c r="C17" s="24">
        <v>250.0</v>
      </c>
      <c r="D17" s="32" t="s">
        <v>31</v>
      </c>
    </row>
    <row r="18" ht="14.25" customHeight="1">
      <c r="A18" s="34">
        <v>6140.0</v>
      </c>
      <c r="B18" s="34" t="s">
        <v>32</v>
      </c>
      <c r="C18" s="24">
        <v>700.0</v>
      </c>
      <c r="D18" s="32" t="s">
        <v>33</v>
      </c>
    </row>
    <row r="19" ht="14.25" customHeight="1">
      <c r="A19" s="31">
        <v>6240.0</v>
      </c>
      <c r="B19" s="31" t="s">
        <v>34</v>
      </c>
      <c r="C19" s="24">
        <v>3000.0</v>
      </c>
      <c r="D19" s="32" t="s">
        <v>35</v>
      </c>
    </row>
    <row r="20" ht="14.25" customHeight="1">
      <c r="A20" s="31">
        <v>6241.0</v>
      </c>
      <c r="B20" s="31" t="s">
        <v>36</v>
      </c>
      <c r="C20" s="24">
        <v>200.0</v>
      </c>
      <c r="D20" s="32" t="s">
        <v>37</v>
      </c>
    </row>
    <row r="21" ht="14.25" customHeight="1">
      <c r="A21" s="31">
        <v>6380.0</v>
      </c>
      <c r="B21" s="31" t="s">
        <v>38</v>
      </c>
      <c r="C21" s="24">
        <v>100.0</v>
      </c>
      <c r="D21" s="32" t="s">
        <v>39</v>
      </c>
    </row>
    <row r="22" ht="14.25" customHeight="1">
      <c r="A22" s="31">
        <v>6431.0</v>
      </c>
      <c r="B22" s="31" t="s">
        <v>40</v>
      </c>
      <c r="C22" s="24">
        <v>500.0</v>
      </c>
      <c r="D22" s="32" t="s">
        <v>41</v>
      </c>
    </row>
    <row r="23" ht="14.25" customHeight="1">
      <c r="A23" s="31">
        <v>7910.0</v>
      </c>
      <c r="B23" s="31" t="s">
        <v>13</v>
      </c>
      <c r="C23" s="24">
        <v>4800.0</v>
      </c>
      <c r="D23" s="32" t="s">
        <v>42</v>
      </c>
    </row>
    <row r="24" ht="14.25" customHeight="1">
      <c r="A24" s="31">
        <v>8020.0</v>
      </c>
      <c r="B24" s="31" t="s">
        <v>43</v>
      </c>
      <c r="C24" s="21">
        <f>604*12</f>
        <v>7248</v>
      </c>
      <c r="D24" s="32" t="s">
        <v>44</v>
      </c>
    </row>
    <row r="25" ht="14.25" customHeight="1">
      <c r="A25" s="31">
        <v>8040.0</v>
      </c>
      <c r="B25" s="31" t="s">
        <v>45</v>
      </c>
      <c r="C25" s="21">
        <v>200.0</v>
      </c>
      <c r="D25" s="32" t="s">
        <v>46</v>
      </c>
    </row>
    <row r="26" ht="14.25" customHeight="1">
      <c r="A26" s="31">
        <v>8060.0</v>
      </c>
      <c r="B26" s="31" t="s">
        <v>47</v>
      </c>
      <c r="C26" s="21">
        <v>500.0</v>
      </c>
      <c r="D26" s="32" t="s">
        <v>46</v>
      </c>
    </row>
    <row r="27" ht="14.25" customHeight="1">
      <c r="A27" s="31">
        <v>8080.0</v>
      </c>
      <c r="B27" s="31" t="s">
        <v>48</v>
      </c>
      <c r="C27" s="21">
        <v>350.0</v>
      </c>
      <c r="D27" s="32" t="s">
        <v>49</v>
      </c>
    </row>
    <row r="28" ht="14.25" customHeight="1">
      <c r="A28" s="31">
        <v>8100.0</v>
      </c>
      <c r="B28" s="31" t="s">
        <v>50</v>
      </c>
      <c r="C28" s="21">
        <v>200.0</v>
      </c>
      <c r="D28" s="32"/>
    </row>
    <row r="29" ht="14.25" customHeight="1">
      <c r="A29" s="31">
        <v>8230.0</v>
      </c>
      <c r="B29" s="31" t="s">
        <v>51</v>
      </c>
      <c r="C29" s="24">
        <v>90.0</v>
      </c>
      <c r="D29" s="35"/>
    </row>
    <row r="30" ht="14.25" customHeight="1">
      <c r="A30" s="31">
        <v>8481.0</v>
      </c>
      <c r="B30" s="31" t="s">
        <v>10</v>
      </c>
      <c r="C30" s="24">
        <v>3750.0</v>
      </c>
      <c r="D30" s="32" t="s">
        <v>52</v>
      </c>
    </row>
    <row r="31" ht="14.25" customHeight="1">
      <c r="A31" s="31"/>
      <c r="B31" s="36" t="s">
        <v>53</v>
      </c>
      <c r="C31" s="37">
        <f>SUM(C15:C30)</f>
        <v>45888</v>
      </c>
      <c r="D31" s="35"/>
    </row>
    <row r="32" ht="14.25" customHeight="1">
      <c r="A32" s="31">
        <v>9170.0</v>
      </c>
      <c r="B32" s="31" t="s">
        <v>54</v>
      </c>
      <c r="C32" s="24">
        <f>C12-C31</f>
        <v>1302</v>
      </c>
      <c r="D32" s="35"/>
    </row>
    <row r="33" ht="14.25" customHeight="1">
      <c r="A33" s="31"/>
      <c r="B33" s="34" t="s">
        <v>55</v>
      </c>
      <c r="C33" s="21">
        <v>0.0</v>
      </c>
      <c r="D33" s="38"/>
    </row>
    <row r="34" ht="14.25" customHeight="1">
      <c r="A34" s="39" t="s">
        <v>56</v>
      </c>
      <c r="B34" s="40"/>
      <c r="C34" s="30"/>
      <c r="D34" s="35"/>
      <c r="E34" s="41"/>
      <c r="F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</row>
    <row r="35" ht="14.25" customHeight="1">
      <c r="A35" s="42" t="s">
        <v>57</v>
      </c>
      <c r="B35" s="25"/>
      <c r="C35" s="25"/>
      <c r="D35" s="43"/>
    </row>
    <row r="36" ht="14.25" customHeight="1">
      <c r="G36" s="41"/>
      <c r="H36" s="41"/>
      <c r="I36" s="41"/>
    </row>
    <row r="37" ht="14.25" customHeight="1">
      <c r="J37" s="41"/>
    </row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4.71"/>
    <col customWidth="1" min="3" max="3" width="16.43"/>
    <col customWidth="1" min="4" max="4" width="13.0"/>
    <col customWidth="1" min="5" max="26" width="8.71"/>
  </cols>
  <sheetData>
    <row r="1" ht="14.25" customHeight="1">
      <c r="A1" s="44" t="s">
        <v>58</v>
      </c>
      <c r="B1" s="44"/>
      <c r="C1" s="45"/>
    </row>
    <row r="2" ht="14.25" customHeight="1">
      <c r="A2" s="44" t="s">
        <v>59</v>
      </c>
      <c r="B2" s="44"/>
      <c r="C2" s="45"/>
    </row>
    <row r="3" ht="14.25" customHeight="1">
      <c r="A3" s="46">
        <v>44091.0</v>
      </c>
      <c r="B3" s="44"/>
      <c r="C3" s="45"/>
    </row>
    <row r="4" ht="14.25" customHeight="1"/>
    <row r="5" ht="14.25" customHeight="1"/>
    <row r="6" ht="14.25" customHeight="1">
      <c r="A6" s="47" t="s">
        <v>60</v>
      </c>
      <c r="B6" s="47" t="s">
        <v>61</v>
      </c>
      <c r="C6" s="47" t="s">
        <v>62</v>
      </c>
      <c r="D6" s="47" t="s">
        <v>63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ht="14.25" customHeight="1">
      <c r="A7" s="49">
        <v>30137.0</v>
      </c>
      <c r="B7" s="50" t="s">
        <v>64</v>
      </c>
      <c r="C7" s="51">
        <v>1125.5</v>
      </c>
      <c r="D7" s="50" t="s">
        <v>65</v>
      </c>
    </row>
    <row r="8" ht="14.25" customHeight="1">
      <c r="A8" s="50"/>
      <c r="B8" s="50"/>
      <c r="C8" s="51"/>
      <c r="D8" s="50"/>
    </row>
    <row r="9" ht="14.25" customHeight="1">
      <c r="A9" s="50"/>
      <c r="B9" s="50"/>
      <c r="C9" s="51"/>
      <c r="D9" s="50"/>
    </row>
    <row r="10" ht="14.25" customHeight="1">
      <c r="C10" s="52"/>
    </row>
    <row r="11" ht="14.25" customHeight="1">
      <c r="C11" s="52"/>
    </row>
    <row r="12" ht="14.25" customHeight="1">
      <c r="A12" s="44" t="s">
        <v>66</v>
      </c>
      <c r="B12" s="44"/>
      <c r="C12" s="52"/>
    </row>
    <row r="13" ht="14.25" customHeight="1">
      <c r="A13" s="44" t="s">
        <v>67</v>
      </c>
      <c r="B13" s="44"/>
    </row>
    <row r="14" ht="14.25" customHeight="1"/>
    <row r="15" ht="14.25" customHeight="1">
      <c r="A15" s="53" t="s">
        <v>68</v>
      </c>
      <c r="B15" s="54"/>
      <c r="C15" s="55">
        <v>26218.99</v>
      </c>
    </row>
    <row r="16" ht="14.25" customHeight="1">
      <c r="A16" s="56" t="s">
        <v>69</v>
      </c>
      <c r="B16" s="57"/>
      <c r="C16" s="58">
        <v>30249.74</v>
      </c>
    </row>
    <row r="17" ht="14.25" customHeight="1">
      <c r="A17" s="41"/>
      <c r="B17" s="59" t="s">
        <v>53</v>
      </c>
      <c r="C17" s="60">
        <v>56468.73</v>
      </c>
    </row>
    <row r="18" ht="14.25" customHeight="1">
      <c r="A18" s="41"/>
      <c r="B18" s="61"/>
      <c r="C18" s="61"/>
    </row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6">
      <c r="K6" s="62" t="s">
        <v>70</v>
      </c>
    </row>
    <row r="8">
      <c r="K8" s="62" t="s">
        <v>71</v>
      </c>
    </row>
    <row r="30">
      <c r="K30" s="62" t="s">
        <v>72</v>
      </c>
    </row>
  </sheetData>
  <drawing r:id="rId1"/>
</worksheet>
</file>